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E36BC19-D51B-40B6-8AAE-03DD79EFAB72}" xr6:coauthVersionLast="47" xr6:coauthVersionMax="47" xr10:uidLastSave="{00000000-0000-0000-0000-000000000000}"/>
  <bookViews>
    <workbookView xWindow="-120" yWindow="-120" windowWidth="20730" windowHeight="11160" firstSheet="2" activeTab="9" xr2:uid="{00000000-000D-0000-FFFF-FFFF00000000}"/>
  </bookViews>
  <sheets>
    <sheet name="2017-2018" sheetId="1" r:id="rId1"/>
    <sheet name="2018-19" sheetId="2" r:id="rId2"/>
    <sheet name="2019-20" sheetId="3" r:id="rId3"/>
    <sheet name="2020-21" sheetId="4" r:id="rId4"/>
    <sheet name="2021-22" sheetId="5" r:id="rId5"/>
    <sheet name="Tea 17-18" sheetId="6" r:id="rId6"/>
    <sheet name="Tea 18-19" sheetId="7" r:id="rId7"/>
    <sheet name="Tea 19-20" sheetId="8" r:id="rId8"/>
    <sheet name="Tea 20-21" sheetId="9" r:id="rId9"/>
    <sheet name="Tea 21-22" sheetId="10" r:id="rId10"/>
  </sheets>
  <definedNames>
    <definedName name="_xlnm.Print_Area" localSheetId="0">'2017-2018'!$A$2:$F$26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G21" i="10"/>
  <c r="G14" i="10"/>
  <c r="G13" i="10"/>
  <c r="G11" i="10"/>
  <c r="G9" i="10"/>
  <c r="G8" i="10"/>
  <c r="G7" i="10"/>
  <c r="F6" i="10"/>
  <c r="F6" i="9"/>
  <c r="F14" i="8"/>
  <c r="F11" i="8"/>
  <c r="F10" i="8"/>
  <c r="F9" i="8"/>
  <c r="F8" i="8"/>
  <c r="C7" i="8"/>
  <c r="F7" i="8"/>
  <c r="F6" i="8"/>
  <c r="F21" i="7"/>
  <c r="F18" i="7"/>
  <c r="F17" i="7"/>
  <c r="F13" i="7"/>
  <c r="F12" i="7"/>
  <c r="F11" i="7"/>
  <c r="F10" i="7"/>
  <c r="F9" i="7"/>
  <c r="F8" i="7"/>
  <c r="F7" i="7"/>
  <c r="F6" i="7"/>
  <c r="F6" i="6"/>
  <c r="C24" i="5"/>
  <c r="C13" i="5"/>
  <c r="C20" i="1"/>
</calcChain>
</file>

<file path=xl/sharedStrings.xml><?xml version="1.0" encoding="utf-8"?>
<sst xmlns="http://schemas.openxmlformats.org/spreadsheetml/2006/main" count="1111" uniqueCount="87">
  <si>
    <t>Sr.No</t>
  </si>
  <si>
    <t xml:space="preserve">Name of the Staff </t>
  </si>
  <si>
    <t xml:space="preserve">Medical Leave </t>
  </si>
  <si>
    <t xml:space="preserve">Marriage Leave </t>
  </si>
  <si>
    <t xml:space="preserve">SCl </t>
  </si>
  <si>
    <t xml:space="preserve">Mr. M. S. Bhopalkar </t>
  </si>
  <si>
    <t>-</t>
  </si>
  <si>
    <t>Mr. M. M. Pavaskar</t>
  </si>
  <si>
    <t xml:space="preserve">Mrs. E. V. Jadhav </t>
  </si>
  <si>
    <t>Mr. A. M. Shinde</t>
  </si>
  <si>
    <t xml:space="preserve">Mr. M. J. Gokhale </t>
  </si>
  <si>
    <t>Mrs. S. P. Mangale</t>
  </si>
  <si>
    <t>Mrs. D. S. Panchal</t>
  </si>
  <si>
    <t>Mrs. A. S. Jadhav</t>
  </si>
  <si>
    <t>Mr. S. P. Bane</t>
  </si>
  <si>
    <t>Mr. M. S. Jadhav</t>
  </si>
  <si>
    <t xml:space="preserve">Mr. S. R. Kovale </t>
  </si>
  <si>
    <t>Mr. R. G. Jangam</t>
  </si>
  <si>
    <t>Mr. V. D. Jadhav</t>
  </si>
  <si>
    <t>Mr. D. M. Lingayat</t>
  </si>
  <si>
    <t>Mr. Y. K. Chande</t>
  </si>
  <si>
    <t>Mr. A. K. Gurav</t>
  </si>
  <si>
    <t>Mr. M. V. Khamkar</t>
  </si>
  <si>
    <t>Mr. K. S. Lingayat</t>
  </si>
  <si>
    <t>Mr. S. R. Khamkar</t>
  </si>
  <si>
    <t>Mr. S. D. Kulkarni</t>
  </si>
  <si>
    <t xml:space="preserve">Ms. J. V. Narote </t>
  </si>
  <si>
    <t xml:space="preserve">6 Months </t>
  </si>
  <si>
    <t xml:space="preserve">Maternity  Leave </t>
  </si>
  <si>
    <t xml:space="preserve">Maternity Leave </t>
  </si>
  <si>
    <t xml:space="preserve">Mr. K. M. Sawant </t>
  </si>
  <si>
    <t xml:space="preserve">Ms. A.P. Pawar </t>
  </si>
  <si>
    <t>Mrs. M. S. Lotankar</t>
  </si>
  <si>
    <t>Mr. A. K. Dhaval</t>
  </si>
  <si>
    <t>Mr. S. R. Shinde</t>
  </si>
  <si>
    <t>Mr. V. V. Shinde</t>
  </si>
  <si>
    <t>Mr. N. S. Dongare</t>
  </si>
  <si>
    <t>Ms. M. V. Gurav</t>
  </si>
  <si>
    <t>Ms. R. S. Ghotal</t>
  </si>
  <si>
    <t>Ms. V. S. Shinde</t>
  </si>
  <si>
    <t xml:space="preserve">Indira Institute of Pharmacy, Sadavali </t>
  </si>
  <si>
    <t xml:space="preserve">Non - Teaching Staff </t>
  </si>
  <si>
    <t xml:space="preserve"> Teaching Staff </t>
  </si>
  <si>
    <t>Dr. B. C. Hatapakki</t>
  </si>
  <si>
    <t>Dr. S. G. Jadhav</t>
  </si>
  <si>
    <t>Mr. A. B. Khade</t>
  </si>
  <si>
    <t>Mr. S. K. Nagare</t>
  </si>
  <si>
    <t>Mrs. M. A. Khade</t>
  </si>
  <si>
    <t>Mr. V. S. Kulkarni</t>
  </si>
  <si>
    <t>Mr. S. S. Karale</t>
  </si>
  <si>
    <t>Mr. P. P. Mane</t>
  </si>
  <si>
    <t>Mr. S. N. Pattekari</t>
  </si>
  <si>
    <t>Mrs. K. S. Dhane</t>
  </si>
  <si>
    <t>Mrs. D. P. Mane</t>
  </si>
  <si>
    <t>Dr. S. S. Jirge</t>
  </si>
  <si>
    <t>Mr. U. D. Jirole</t>
  </si>
  <si>
    <t>Mr. N. V. Thorat</t>
  </si>
  <si>
    <t>Mrs. D. U.Jirole</t>
  </si>
  <si>
    <t>Mr. A. M. Kanavaje</t>
  </si>
  <si>
    <t>MR. S. D. Walsangikar</t>
  </si>
  <si>
    <t>Mr. J. I. Devlekar</t>
  </si>
  <si>
    <t>Dr. P. D. Pawar</t>
  </si>
  <si>
    <t>Mr. S. M. Kharat</t>
  </si>
  <si>
    <t>Mr. K. S. Swami</t>
  </si>
  <si>
    <t>Mr. S. J. Medli</t>
  </si>
  <si>
    <t>Mr. P. B. Gurav</t>
  </si>
  <si>
    <t>Mr. V. A. Sansare</t>
  </si>
  <si>
    <t>Mr. V. S. Gawade</t>
  </si>
  <si>
    <t xml:space="preserve">Mr. T.L.Patwardhan </t>
  </si>
  <si>
    <t>Mrs. N. M. Mulani</t>
  </si>
  <si>
    <t>Miss. T.P.Chalke</t>
  </si>
  <si>
    <t>Miss. S. S. Pilankar</t>
  </si>
  <si>
    <t>Miss. B. P. Donagare</t>
  </si>
  <si>
    <t>Miss. P. S. Kapashe</t>
  </si>
  <si>
    <t>Mr. P.N.Charkari</t>
  </si>
  <si>
    <t>Mr. N. V. Nakharekar</t>
  </si>
  <si>
    <t>Mr. G. R. Pawar</t>
  </si>
  <si>
    <t>Earn Leave</t>
  </si>
  <si>
    <t>Miss.N. S. Ghag</t>
  </si>
  <si>
    <t>Miss. V. B. Nalawade</t>
  </si>
  <si>
    <t>Miss. A. V. Berde</t>
  </si>
  <si>
    <t xml:space="preserve">Miss . S. R. Fernandes </t>
  </si>
  <si>
    <t>Mr. S. R. Tulsankar</t>
  </si>
  <si>
    <t>Mr. N. N. Patel</t>
  </si>
  <si>
    <t>Ms. N. G. Gaonkar</t>
  </si>
  <si>
    <t xml:space="preserve">Mr. Rohit Raj </t>
  </si>
  <si>
    <t>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</si>
</sst>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6"/>
  <sheetViews>
    <sheetView workbookViewId="0">
      <selection activeCell="H13" sqref="H13"/>
    </sheetView>
  </sheetViews>
  <sheetFormatPr defaultRowHeight="15" x14ac:dyDescent="0.25"/>
  <cols>
    <col min="1" max="1" width="5.85546875" style="5" bestFit="1" customWidth="1"/>
    <col min="2" max="2" width="19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41</v>
      </c>
      <c r="B3" s="6"/>
      <c r="C3" s="6"/>
      <c r="D3" s="6"/>
      <c r="E3" s="6"/>
      <c r="F3" s="6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5</v>
      </c>
      <c r="C6" s="3">
        <v>5</v>
      </c>
      <c r="D6" s="3" t="s">
        <v>6</v>
      </c>
      <c r="E6" s="3" t="s">
        <v>6</v>
      </c>
      <c r="F6" s="3" t="s">
        <v>6</v>
      </c>
    </row>
    <row r="7" spans="1:6" x14ac:dyDescent="0.25">
      <c r="A7" s="3">
        <v>2</v>
      </c>
      <c r="B7" s="4" t="s">
        <v>7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3</v>
      </c>
      <c r="B8" s="4" t="s">
        <v>8</v>
      </c>
      <c r="C8" s="5" t="s">
        <v>6</v>
      </c>
      <c r="D8" s="3" t="s">
        <v>86</v>
      </c>
      <c r="E8" s="3" t="s">
        <v>6</v>
      </c>
      <c r="F8" s="3" t="s">
        <v>6</v>
      </c>
    </row>
    <row r="9" spans="1:6" x14ac:dyDescent="0.25">
      <c r="A9" s="3">
        <v>4</v>
      </c>
      <c r="B9" s="4" t="s">
        <v>9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5</v>
      </c>
      <c r="B10" s="4" t="s">
        <v>10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6</v>
      </c>
      <c r="B11" s="4" t="s">
        <v>11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7</v>
      </c>
      <c r="B12" s="4" t="s">
        <v>12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8</v>
      </c>
      <c r="B13" s="4" t="s">
        <v>26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9</v>
      </c>
      <c r="B14" s="4" t="s">
        <v>13</v>
      </c>
      <c r="C14" s="3">
        <v>33</v>
      </c>
      <c r="D14" s="3"/>
      <c r="E14" s="3"/>
      <c r="F14" s="3"/>
    </row>
    <row r="15" spans="1:6" x14ac:dyDescent="0.25">
      <c r="A15" s="3">
        <v>10</v>
      </c>
      <c r="B15" s="4" t="s">
        <v>14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11</v>
      </c>
      <c r="B16" s="4" t="s">
        <v>15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12</v>
      </c>
      <c r="B17" s="4" t="s">
        <v>16</v>
      </c>
      <c r="C17" s="3">
        <v>8</v>
      </c>
      <c r="D17" s="3"/>
      <c r="E17" s="3"/>
      <c r="F17" s="3"/>
    </row>
    <row r="18" spans="1:6" x14ac:dyDescent="0.25">
      <c r="A18" s="3">
        <v>13</v>
      </c>
      <c r="B18" s="4" t="s">
        <v>17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14</v>
      </c>
      <c r="B19" s="4" t="s">
        <v>18</v>
      </c>
      <c r="C19" s="3">
        <v>10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15</v>
      </c>
      <c r="B20" s="4" t="s">
        <v>19</v>
      </c>
      <c r="C20" s="3">
        <f>6+5</f>
        <v>11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16</v>
      </c>
      <c r="B21" s="4" t="s">
        <v>20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17</v>
      </c>
      <c r="B22" s="4" t="s">
        <v>21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18</v>
      </c>
      <c r="B23" s="4" t="s">
        <v>22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19</v>
      </c>
      <c r="B24" s="4" t="s">
        <v>23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20</v>
      </c>
      <c r="B25" s="4" t="s">
        <v>24</v>
      </c>
      <c r="C25" s="3">
        <v>25</v>
      </c>
      <c r="D25" s="3" t="s">
        <v>6</v>
      </c>
      <c r="E25" s="3" t="s">
        <v>6</v>
      </c>
      <c r="F25" s="3" t="s">
        <v>6</v>
      </c>
    </row>
    <row r="26" spans="1:6" x14ac:dyDescent="0.25">
      <c r="A26" s="3">
        <v>21</v>
      </c>
      <c r="B26" s="4" t="s">
        <v>25</v>
      </c>
      <c r="C26" s="3">
        <v>6</v>
      </c>
      <c r="D26" s="3" t="s">
        <v>6</v>
      </c>
      <c r="E26" s="3" t="s">
        <v>6</v>
      </c>
      <c r="F26" s="3" t="s">
        <v>6</v>
      </c>
    </row>
  </sheetData>
  <mergeCells count="2">
    <mergeCell ref="A2:F2"/>
    <mergeCell ref="A3:F3"/>
  </mergeCells>
  <printOptions horizontalCentered="1"/>
  <pageMargins left="0.5" right="0.5" top="0.75" bottom="0.75" header="0.3" footer="0.3"/>
  <pageSetup paperSize="9" fitToWidth="7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7"/>
  <sheetViews>
    <sheetView tabSelected="1" workbookViewId="0">
      <selection activeCell="I27" sqref="I27"/>
    </sheetView>
  </sheetViews>
  <sheetFormatPr defaultRowHeight="15" x14ac:dyDescent="0.25"/>
  <cols>
    <col min="1" max="1" width="5.85546875" style="5" bestFit="1" customWidth="1"/>
    <col min="2" max="2" width="20.7109375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5" style="5" customWidth="1"/>
    <col min="7" max="7" width="12.7109375" style="5" customWidth="1"/>
    <col min="8" max="16384" width="9.140625" style="2"/>
  </cols>
  <sheetData>
    <row r="2" spans="1:7" x14ac:dyDescent="0.25">
      <c r="A2" s="6" t="s">
        <v>40</v>
      </c>
      <c r="B2" s="6"/>
      <c r="C2" s="6"/>
      <c r="D2" s="6"/>
      <c r="E2" s="6"/>
      <c r="F2" s="6"/>
      <c r="G2" s="6"/>
    </row>
    <row r="3" spans="1:7" x14ac:dyDescent="0.25">
      <c r="A3" s="6" t="s">
        <v>42</v>
      </c>
      <c r="B3" s="6"/>
      <c r="C3" s="6"/>
      <c r="D3" s="6"/>
      <c r="E3" s="6"/>
      <c r="F3" s="6"/>
      <c r="G3" s="6"/>
    </row>
    <row r="5" spans="1:7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77</v>
      </c>
      <c r="G5" s="1" t="s">
        <v>4</v>
      </c>
    </row>
    <row r="6" spans="1:7" x14ac:dyDescent="0.25">
      <c r="A6" s="3">
        <v>1</v>
      </c>
      <c r="B6" s="4" t="s">
        <v>43</v>
      </c>
      <c r="C6" s="3" t="s">
        <v>6</v>
      </c>
      <c r="D6" s="3" t="s">
        <v>6</v>
      </c>
      <c r="E6" s="3" t="s">
        <v>6</v>
      </c>
      <c r="F6" s="3">
        <f>10+6</f>
        <v>16</v>
      </c>
      <c r="G6" s="3" t="s">
        <v>6</v>
      </c>
    </row>
    <row r="7" spans="1:7" x14ac:dyDescent="0.25">
      <c r="A7" s="3">
        <v>2</v>
      </c>
      <c r="B7" s="4" t="s">
        <v>45</v>
      </c>
      <c r="C7" s="3">
        <v>15</v>
      </c>
      <c r="D7" s="3" t="s">
        <v>6</v>
      </c>
      <c r="E7" s="3" t="s">
        <v>6</v>
      </c>
      <c r="F7" s="3" t="s">
        <v>6</v>
      </c>
      <c r="G7" s="3">
        <f>1</f>
        <v>1</v>
      </c>
    </row>
    <row r="8" spans="1:7" x14ac:dyDescent="0.25">
      <c r="A8" s="3">
        <v>3</v>
      </c>
      <c r="B8" s="4" t="s">
        <v>46</v>
      </c>
      <c r="C8" s="3" t="s">
        <v>6</v>
      </c>
      <c r="D8" s="3" t="s">
        <v>6</v>
      </c>
      <c r="E8" s="3" t="s">
        <v>6</v>
      </c>
      <c r="F8" s="3" t="s">
        <v>6</v>
      </c>
      <c r="G8" s="3">
        <f>3.5+6</f>
        <v>9.5</v>
      </c>
    </row>
    <row r="9" spans="1:7" x14ac:dyDescent="0.25">
      <c r="A9" s="3">
        <v>4</v>
      </c>
      <c r="B9" s="4" t="s">
        <v>47</v>
      </c>
      <c r="C9" s="3">
        <v>13</v>
      </c>
      <c r="D9" s="3" t="s">
        <v>6</v>
      </c>
      <c r="E9" s="3" t="s">
        <v>6</v>
      </c>
      <c r="F9" s="3" t="s">
        <v>6</v>
      </c>
      <c r="G9" s="3">
        <f>2</f>
        <v>2</v>
      </c>
    </row>
    <row r="10" spans="1:7" x14ac:dyDescent="0.25">
      <c r="A10" s="3">
        <v>5</v>
      </c>
      <c r="B10" s="4" t="s">
        <v>48</v>
      </c>
      <c r="C10" s="3">
        <v>5</v>
      </c>
      <c r="D10" s="3" t="s">
        <v>6</v>
      </c>
      <c r="E10" s="3" t="s">
        <v>6</v>
      </c>
      <c r="F10" s="3" t="s">
        <v>6</v>
      </c>
      <c r="G10" s="3" t="s">
        <v>6</v>
      </c>
    </row>
    <row r="11" spans="1:7" x14ac:dyDescent="0.25">
      <c r="A11" s="3">
        <v>6</v>
      </c>
      <c r="B11" s="4" t="s">
        <v>52</v>
      </c>
      <c r="C11" s="3">
        <v>7</v>
      </c>
      <c r="D11" s="3" t="s">
        <v>6</v>
      </c>
      <c r="E11" s="3" t="s">
        <v>6</v>
      </c>
      <c r="F11" s="3" t="s">
        <v>6</v>
      </c>
      <c r="G11" s="3">
        <f>8+4</f>
        <v>12</v>
      </c>
    </row>
    <row r="12" spans="1:7" x14ac:dyDescent="0.25">
      <c r="A12" s="3">
        <v>7</v>
      </c>
      <c r="B12" s="4" t="s">
        <v>58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</row>
    <row r="13" spans="1:7" x14ac:dyDescent="0.25">
      <c r="A13" s="3">
        <v>8</v>
      </c>
      <c r="B13" s="4" t="s">
        <v>65</v>
      </c>
      <c r="C13" s="3" t="s">
        <v>6</v>
      </c>
      <c r="D13" s="3" t="s">
        <v>6</v>
      </c>
      <c r="E13" s="3" t="s">
        <v>6</v>
      </c>
      <c r="F13" s="3" t="s">
        <v>6</v>
      </c>
      <c r="G13" s="3">
        <f>4+4</f>
        <v>8</v>
      </c>
    </row>
    <row r="14" spans="1:7" x14ac:dyDescent="0.25">
      <c r="A14" s="3">
        <v>9</v>
      </c>
      <c r="B14" s="4" t="s">
        <v>66</v>
      </c>
      <c r="C14" s="3" t="s">
        <v>6</v>
      </c>
      <c r="D14" s="3" t="s">
        <v>6</v>
      </c>
      <c r="E14" s="3" t="s">
        <v>6</v>
      </c>
      <c r="F14" s="3" t="s">
        <v>6</v>
      </c>
      <c r="G14" s="3">
        <f>4+8</f>
        <v>12</v>
      </c>
    </row>
    <row r="15" spans="1:7" x14ac:dyDescent="0.25">
      <c r="A15" s="3">
        <v>10</v>
      </c>
      <c r="B15" s="4" t="s">
        <v>62</v>
      </c>
      <c r="C15" s="3">
        <v>5</v>
      </c>
      <c r="D15" s="3" t="s">
        <v>6</v>
      </c>
      <c r="E15" s="3" t="s">
        <v>6</v>
      </c>
      <c r="F15" s="3" t="s">
        <v>6</v>
      </c>
      <c r="G15" s="3" t="s">
        <v>6</v>
      </c>
    </row>
    <row r="16" spans="1:7" x14ac:dyDescent="0.25">
      <c r="A16" s="3">
        <v>11</v>
      </c>
      <c r="B16" s="4" t="s">
        <v>68</v>
      </c>
      <c r="C16" s="3">
        <v>9</v>
      </c>
      <c r="D16" s="3" t="s">
        <v>6</v>
      </c>
      <c r="E16" s="3" t="s">
        <v>6</v>
      </c>
      <c r="F16" s="3" t="s">
        <v>6</v>
      </c>
      <c r="G16" s="3" t="s">
        <v>6</v>
      </c>
    </row>
    <row r="17" spans="1:7" x14ac:dyDescent="0.25">
      <c r="A17" s="3">
        <v>12</v>
      </c>
      <c r="B17" s="4" t="s">
        <v>74</v>
      </c>
      <c r="C17" s="3" t="s">
        <v>6</v>
      </c>
      <c r="D17" s="3" t="s">
        <v>6</v>
      </c>
      <c r="E17" s="3" t="s">
        <v>6</v>
      </c>
      <c r="F17" s="3" t="s">
        <v>6</v>
      </c>
      <c r="G17" s="3">
        <v>4</v>
      </c>
    </row>
    <row r="18" spans="1:7" x14ac:dyDescent="0.25">
      <c r="A18" s="3">
        <v>13</v>
      </c>
      <c r="B18" s="4" t="s">
        <v>79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</row>
    <row r="19" spans="1:7" x14ac:dyDescent="0.25">
      <c r="A19" s="3">
        <v>14</v>
      </c>
      <c r="B19" s="4" t="s">
        <v>81</v>
      </c>
      <c r="C19" s="3" t="s">
        <v>6</v>
      </c>
      <c r="D19" s="3" t="s">
        <v>6</v>
      </c>
      <c r="E19" s="3" t="s">
        <v>6</v>
      </c>
      <c r="F19" s="3" t="s">
        <v>6</v>
      </c>
      <c r="G19" s="3">
        <v>4</v>
      </c>
    </row>
    <row r="20" spans="1:7" x14ac:dyDescent="0.25">
      <c r="A20" s="3">
        <v>15</v>
      </c>
      <c r="B20" s="4" t="s">
        <v>71</v>
      </c>
      <c r="C20" s="3">
        <v>15</v>
      </c>
      <c r="D20" s="3" t="s">
        <v>6</v>
      </c>
      <c r="E20" s="3" t="s">
        <v>6</v>
      </c>
      <c r="F20" s="3" t="s">
        <v>6</v>
      </c>
      <c r="G20" s="3" t="s">
        <v>6</v>
      </c>
    </row>
    <row r="21" spans="1:7" x14ac:dyDescent="0.25">
      <c r="A21" s="3">
        <v>16</v>
      </c>
      <c r="B21" s="4" t="s">
        <v>72</v>
      </c>
      <c r="C21" s="3">
        <f>5+5</f>
        <v>10</v>
      </c>
      <c r="D21" s="3" t="s">
        <v>6</v>
      </c>
      <c r="E21" s="3" t="s">
        <v>6</v>
      </c>
      <c r="F21" s="3" t="s">
        <v>6</v>
      </c>
      <c r="G21" s="3">
        <f>5.5+1+1+1</f>
        <v>8.5</v>
      </c>
    </row>
    <row r="22" spans="1:7" x14ac:dyDescent="0.25">
      <c r="A22" s="3">
        <v>17</v>
      </c>
      <c r="B22" s="4" t="s">
        <v>80</v>
      </c>
      <c r="C22" s="3">
        <v>5</v>
      </c>
      <c r="D22" s="3" t="s">
        <v>6</v>
      </c>
      <c r="E22" s="3" t="s">
        <v>6</v>
      </c>
      <c r="F22" s="3" t="s">
        <v>6</v>
      </c>
      <c r="G22" s="3" t="s">
        <v>6</v>
      </c>
    </row>
    <row r="23" spans="1:7" x14ac:dyDescent="0.25">
      <c r="A23" s="3">
        <v>18</v>
      </c>
      <c r="B23" s="4" t="s">
        <v>75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</row>
    <row r="24" spans="1:7" x14ac:dyDescent="0.25">
      <c r="A24" s="3">
        <v>19</v>
      </c>
      <c r="B24" s="4" t="s">
        <v>82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</row>
    <row r="25" spans="1:7" x14ac:dyDescent="0.25">
      <c r="A25" s="3">
        <v>20</v>
      </c>
      <c r="B25" s="4" t="s">
        <v>83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</row>
    <row r="26" spans="1:7" x14ac:dyDescent="0.25">
      <c r="A26" s="3">
        <v>21</v>
      </c>
      <c r="B26" s="4" t="s">
        <v>84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</row>
    <row r="27" spans="1:7" x14ac:dyDescent="0.25">
      <c r="A27" s="3">
        <v>22</v>
      </c>
      <c r="B27" s="4" t="s">
        <v>85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</row>
  </sheetData>
  <mergeCells count="2"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topLeftCell="A17" workbookViewId="0">
      <selection activeCell="D14" sqref="D14"/>
    </sheetView>
  </sheetViews>
  <sheetFormatPr defaultRowHeight="15" x14ac:dyDescent="0.25"/>
  <cols>
    <col min="1" max="1" width="9.140625" style="5"/>
    <col min="2" max="2" width="19" style="2" bestFit="1" customWidth="1"/>
    <col min="3" max="3" width="14.140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41</v>
      </c>
      <c r="B3" s="6"/>
      <c r="C3" s="6"/>
      <c r="D3" s="6"/>
      <c r="E3" s="6"/>
      <c r="F3" s="6"/>
    </row>
    <row r="4" spans="1:6" x14ac:dyDescent="0.25">
      <c r="B4" s="5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28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5</v>
      </c>
      <c r="C6" s="3"/>
      <c r="D6" s="3" t="s">
        <v>6</v>
      </c>
      <c r="E6" s="3" t="s">
        <v>6</v>
      </c>
      <c r="F6" s="3" t="s">
        <v>6</v>
      </c>
    </row>
    <row r="7" spans="1:6" x14ac:dyDescent="0.25">
      <c r="A7" s="3">
        <v>2</v>
      </c>
      <c r="B7" s="4" t="s">
        <v>7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3</v>
      </c>
      <c r="B8" s="4" t="s">
        <v>8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x14ac:dyDescent="0.25">
      <c r="A9" s="3">
        <v>4</v>
      </c>
      <c r="B9" s="4" t="s">
        <v>9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5</v>
      </c>
      <c r="B10" s="4" t="s">
        <v>10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6</v>
      </c>
      <c r="B11" s="4" t="s">
        <v>11</v>
      </c>
      <c r="C11" s="3">
        <v>20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7</v>
      </c>
      <c r="B12" s="4" t="s">
        <v>12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8</v>
      </c>
      <c r="B13" s="4" t="s">
        <v>26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9</v>
      </c>
      <c r="B14" s="4" t="s">
        <v>13</v>
      </c>
      <c r="C14" s="3">
        <v>20</v>
      </c>
      <c r="D14" s="3" t="s">
        <v>27</v>
      </c>
      <c r="E14" s="3" t="s">
        <v>6</v>
      </c>
      <c r="F14" s="3" t="s">
        <v>6</v>
      </c>
    </row>
    <row r="15" spans="1:6" x14ac:dyDescent="0.25">
      <c r="A15" s="3">
        <v>10</v>
      </c>
      <c r="B15" s="4" t="s">
        <v>14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11</v>
      </c>
      <c r="B16" s="4" t="s">
        <v>15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12</v>
      </c>
      <c r="B17" s="4" t="s">
        <v>16</v>
      </c>
      <c r="C17" s="3" t="s">
        <v>6</v>
      </c>
      <c r="D17" s="3" t="s">
        <v>6</v>
      </c>
      <c r="E17" s="3">
        <v>8</v>
      </c>
      <c r="F17" s="3" t="s">
        <v>6</v>
      </c>
    </row>
    <row r="18" spans="1:6" x14ac:dyDescent="0.25">
      <c r="A18" s="3">
        <v>13</v>
      </c>
      <c r="B18" s="4" t="s">
        <v>17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14</v>
      </c>
      <c r="B19" s="4" t="s">
        <v>18</v>
      </c>
      <c r="C19" s="3">
        <v>11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15</v>
      </c>
      <c r="B20" s="4" t="s">
        <v>19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16</v>
      </c>
      <c r="B21" s="4" t="s">
        <v>20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17</v>
      </c>
      <c r="B22" s="4" t="s">
        <v>21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18</v>
      </c>
      <c r="B23" s="4" t="s">
        <v>22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19</v>
      </c>
      <c r="B24" s="4" t="s">
        <v>24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20</v>
      </c>
      <c r="B25" s="4" t="s">
        <v>25</v>
      </c>
      <c r="C25" s="3" t="s">
        <v>6</v>
      </c>
      <c r="D25" s="3" t="s">
        <v>6</v>
      </c>
      <c r="E25" s="3" t="s">
        <v>6</v>
      </c>
      <c r="F25" s="3" t="s">
        <v>6</v>
      </c>
    </row>
  </sheetData>
  <mergeCells count="2">
    <mergeCell ref="A2:F2"/>
    <mergeCell ref="A3:F3"/>
  </mergeCells>
  <printOptions horizontalCentered="1"/>
  <pageMargins left="0.5" right="0.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0"/>
  <sheetViews>
    <sheetView workbookViewId="0">
      <selection activeCell="A5" sqref="A5:A30"/>
    </sheetView>
  </sheetViews>
  <sheetFormatPr defaultColWidth="10" defaultRowHeight="15" x14ac:dyDescent="0.25"/>
  <cols>
    <col min="1" max="1" width="10" style="5"/>
    <col min="2" max="2" width="19" style="2" bestFit="1" customWidth="1"/>
    <col min="3" max="3" width="14.28515625" style="5" bestFit="1" customWidth="1"/>
    <col min="4" max="4" width="16.42578125" style="5" bestFit="1" customWidth="1"/>
    <col min="5" max="5" width="15.140625" style="5" bestFit="1" customWidth="1"/>
    <col min="6" max="6" width="10" style="5"/>
    <col min="7" max="16384" width="10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41</v>
      </c>
      <c r="B3" s="6"/>
      <c r="C3" s="6"/>
      <c r="D3" s="6"/>
      <c r="E3" s="6"/>
      <c r="F3" s="6"/>
    </row>
    <row r="4" spans="1:6" ht="24" customHeight="1" x14ac:dyDescent="0.25">
      <c r="A4" s="1" t="s">
        <v>0</v>
      </c>
      <c r="B4" s="1" t="s">
        <v>1</v>
      </c>
      <c r="C4" s="1" t="s">
        <v>2</v>
      </c>
      <c r="D4" s="1" t="s">
        <v>28</v>
      </c>
      <c r="E4" s="1" t="s">
        <v>3</v>
      </c>
      <c r="F4" s="1" t="s">
        <v>4</v>
      </c>
    </row>
    <row r="5" spans="1:6" x14ac:dyDescent="0.25">
      <c r="A5" s="3">
        <v>1</v>
      </c>
      <c r="B5" s="4" t="s">
        <v>5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x14ac:dyDescent="0.25">
      <c r="A6" s="3">
        <v>2</v>
      </c>
      <c r="B6" s="4" t="s">
        <v>7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x14ac:dyDescent="0.25">
      <c r="A7" s="3">
        <v>3</v>
      </c>
      <c r="B7" s="4" t="s">
        <v>8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4</v>
      </c>
      <c r="B8" s="4" t="s">
        <v>30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x14ac:dyDescent="0.25">
      <c r="A9" s="3">
        <v>5</v>
      </c>
      <c r="B9" s="4" t="s">
        <v>9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6</v>
      </c>
      <c r="B10" s="4" t="s">
        <v>10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7</v>
      </c>
      <c r="B11" s="4" t="s">
        <v>11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8</v>
      </c>
      <c r="B12" s="4" t="s">
        <v>12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9</v>
      </c>
      <c r="B13" s="4" t="s">
        <v>26</v>
      </c>
      <c r="C13" s="3">
        <v>10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10</v>
      </c>
      <c r="B14" s="4" t="s">
        <v>13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x14ac:dyDescent="0.25">
      <c r="A15" s="3">
        <v>11</v>
      </c>
      <c r="B15" s="4" t="s">
        <v>31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12</v>
      </c>
      <c r="B16" s="4" t="s">
        <v>32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13</v>
      </c>
      <c r="B17" s="4" t="s">
        <v>14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x14ac:dyDescent="0.25">
      <c r="A18" s="3">
        <v>14</v>
      </c>
      <c r="B18" s="4" t="s">
        <v>15</v>
      </c>
      <c r="C18" s="3">
        <v>5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15</v>
      </c>
      <c r="B19" s="4" t="s">
        <v>16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16</v>
      </c>
      <c r="B20" s="4" t="s">
        <v>17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17</v>
      </c>
      <c r="B21" s="4" t="s">
        <v>18</v>
      </c>
      <c r="C21" s="3">
        <v>10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18</v>
      </c>
      <c r="B22" s="4" t="s">
        <v>19</v>
      </c>
      <c r="C22" s="3">
        <v>11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19</v>
      </c>
      <c r="B23" s="4" t="s">
        <v>20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20</v>
      </c>
      <c r="B24" s="4" t="s">
        <v>21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21</v>
      </c>
      <c r="B25" s="4" t="s">
        <v>22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x14ac:dyDescent="0.25">
      <c r="A26" s="3">
        <v>22</v>
      </c>
      <c r="B26" s="4" t="s">
        <v>24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x14ac:dyDescent="0.25">
      <c r="A27" s="3">
        <v>23</v>
      </c>
      <c r="B27" s="4" t="s">
        <v>25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x14ac:dyDescent="0.25">
      <c r="A28" s="3">
        <v>24</v>
      </c>
      <c r="B28" s="4" t="s">
        <v>33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x14ac:dyDescent="0.25">
      <c r="A29" s="3">
        <v>25</v>
      </c>
      <c r="B29" s="4" t="s">
        <v>34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x14ac:dyDescent="0.25">
      <c r="A30" s="3">
        <v>26</v>
      </c>
      <c r="B30" s="4" t="s">
        <v>35</v>
      </c>
      <c r="C30" s="3" t="s">
        <v>6</v>
      </c>
      <c r="D30" s="3" t="s">
        <v>6</v>
      </c>
      <c r="E30" s="3" t="s">
        <v>6</v>
      </c>
      <c r="F30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7"/>
  <sheetViews>
    <sheetView topLeftCell="A5" workbookViewId="0">
      <selection activeCell="A27" sqref="A27"/>
    </sheetView>
  </sheetViews>
  <sheetFormatPr defaultRowHeight="15" x14ac:dyDescent="0.25"/>
  <cols>
    <col min="1" max="1" width="5.85546875" style="5" bestFit="1" customWidth="1"/>
    <col min="2" max="2" width="19" style="2" bestFit="1" customWidth="1"/>
    <col min="3" max="3" width="14.28515625" style="5" bestFit="1" customWidth="1"/>
    <col min="4" max="4" width="16.42578125" style="5" bestFit="1" customWidth="1"/>
    <col min="5" max="5" width="15.140625" style="5" bestFit="1" customWidth="1"/>
    <col min="6" max="6" width="12.4257812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41</v>
      </c>
      <c r="B3" s="6"/>
      <c r="C3" s="6"/>
      <c r="D3" s="6"/>
      <c r="E3" s="6"/>
      <c r="F3" s="6"/>
    </row>
    <row r="4" spans="1:6" ht="24" customHeight="1" x14ac:dyDescent="0.25">
      <c r="A4" s="1" t="s">
        <v>0</v>
      </c>
      <c r="B4" s="1" t="s">
        <v>1</v>
      </c>
      <c r="C4" s="1" t="s">
        <v>2</v>
      </c>
      <c r="D4" s="1" t="s">
        <v>28</v>
      </c>
      <c r="E4" s="1" t="s">
        <v>3</v>
      </c>
      <c r="F4" s="1" t="s">
        <v>4</v>
      </c>
    </row>
    <row r="5" spans="1:6" x14ac:dyDescent="0.25">
      <c r="A5" s="3">
        <v>1</v>
      </c>
      <c r="B5" s="4" t="s">
        <v>5</v>
      </c>
      <c r="C5" s="3">
        <v>30</v>
      </c>
      <c r="D5" s="3" t="s">
        <v>6</v>
      </c>
      <c r="E5" s="3" t="s">
        <v>6</v>
      </c>
      <c r="F5" s="3" t="s">
        <v>6</v>
      </c>
    </row>
    <row r="6" spans="1:6" x14ac:dyDescent="0.25">
      <c r="A6" s="3">
        <v>2</v>
      </c>
      <c r="B6" s="4" t="s">
        <v>7</v>
      </c>
      <c r="C6" s="3">
        <v>11</v>
      </c>
      <c r="D6" s="3" t="s">
        <v>6</v>
      </c>
      <c r="E6" s="3" t="s">
        <v>6</v>
      </c>
      <c r="F6" s="3" t="s">
        <v>6</v>
      </c>
    </row>
    <row r="7" spans="1:6" x14ac:dyDescent="0.25">
      <c r="A7" s="3">
        <v>3</v>
      </c>
      <c r="B7" s="4" t="s">
        <v>8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4</v>
      </c>
      <c r="B8" s="4" t="s">
        <v>30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x14ac:dyDescent="0.25">
      <c r="A9" s="3">
        <v>5</v>
      </c>
      <c r="B9" s="4" t="s">
        <v>9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6</v>
      </c>
      <c r="B10" s="4" t="s">
        <v>10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7</v>
      </c>
      <c r="B11" s="4" t="s">
        <v>11</v>
      </c>
      <c r="C11" s="3">
        <v>7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8</v>
      </c>
      <c r="B12" s="4" t="s">
        <v>12</v>
      </c>
      <c r="C12" s="3">
        <v>5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9</v>
      </c>
      <c r="B13" s="4" t="s">
        <v>26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10</v>
      </c>
      <c r="B14" s="4" t="s">
        <v>13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x14ac:dyDescent="0.25">
      <c r="A15" s="3">
        <v>11</v>
      </c>
      <c r="B15" s="4" t="s">
        <v>14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12</v>
      </c>
      <c r="B16" s="4" t="s">
        <v>15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13</v>
      </c>
      <c r="B17" s="4" t="s">
        <v>16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x14ac:dyDescent="0.25">
      <c r="A18" s="3">
        <v>14</v>
      </c>
      <c r="B18" s="4" t="s">
        <v>17</v>
      </c>
      <c r="C18" s="3">
        <v>14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15</v>
      </c>
      <c r="B19" s="4" t="s">
        <v>18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16</v>
      </c>
      <c r="B20" s="4" t="s">
        <v>19</v>
      </c>
      <c r="C20" s="3">
        <v>25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17</v>
      </c>
      <c r="B21" s="4" t="s">
        <v>21</v>
      </c>
      <c r="C21" s="3">
        <v>5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18</v>
      </c>
      <c r="B22" s="4" t="s">
        <v>22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19</v>
      </c>
      <c r="B23" s="4" t="s">
        <v>24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20</v>
      </c>
      <c r="B24" s="4" t="s">
        <v>25</v>
      </c>
      <c r="C24" s="3">
        <v>19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21</v>
      </c>
      <c r="B25" s="4" t="s">
        <v>33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x14ac:dyDescent="0.25">
      <c r="A26" s="3">
        <v>22</v>
      </c>
      <c r="B26" s="4" t="s">
        <v>34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x14ac:dyDescent="0.25">
      <c r="A27" s="3">
        <v>23</v>
      </c>
      <c r="B27" s="4" t="s">
        <v>35</v>
      </c>
      <c r="C27" s="3" t="s">
        <v>6</v>
      </c>
      <c r="D27" s="3" t="s">
        <v>6</v>
      </c>
      <c r="E27" s="3" t="s">
        <v>6</v>
      </c>
      <c r="F27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0"/>
  <sheetViews>
    <sheetView workbookViewId="0">
      <selection activeCell="C28" sqref="C28"/>
    </sheetView>
  </sheetViews>
  <sheetFormatPr defaultRowHeight="15" x14ac:dyDescent="0.25"/>
  <cols>
    <col min="1" max="1" width="9.140625" style="5"/>
    <col min="2" max="2" width="27.28515625" style="2" customWidth="1"/>
    <col min="3" max="3" width="14.140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41</v>
      </c>
      <c r="B3" s="6"/>
      <c r="C3" s="6"/>
      <c r="D3" s="6"/>
      <c r="E3" s="6"/>
      <c r="F3" s="6"/>
    </row>
    <row r="4" spans="1:6" x14ac:dyDescent="0.25">
      <c r="B4" s="5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28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5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x14ac:dyDescent="0.25">
      <c r="A7" s="3">
        <v>2</v>
      </c>
      <c r="B7" s="4" t="s">
        <v>7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3</v>
      </c>
      <c r="B8" s="4" t="s">
        <v>8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x14ac:dyDescent="0.25">
      <c r="A9" s="3">
        <v>4</v>
      </c>
      <c r="B9" s="4" t="s">
        <v>30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5</v>
      </c>
      <c r="B10" s="4" t="s">
        <v>9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6</v>
      </c>
      <c r="B11" s="4" t="s">
        <v>10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7</v>
      </c>
      <c r="B12" s="4" t="s">
        <v>11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8</v>
      </c>
      <c r="B13" s="4" t="s">
        <v>12</v>
      </c>
      <c r="C13" s="3">
        <f>7+31</f>
        <v>38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9</v>
      </c>
      <c r="B14" s="4" t="s">
        <v>26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x14ac:dyDescent="0.25">
      <c r="A15" s="3">
        <v>10</v>
      </c>
      <c r="B15" s="4" t="s">
        <v>13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11</v>
      </c>
      <c r="B16" s="4" t="s">
        <v>36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12</v>
      </c>
      <c r="B17" s="4" t="s">
        <v>37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x14ac:dyDescent="0.25">
      <c r="A18" s="3">
        <v>13</v>
      </c>
      <c r="B18" s="4" t="s">
        <v>38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14</v>
      </c>
      <c r="B19" s="4" t="s">
        <v>39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15</v>
      </c>
      <c r="B20" s="4" t="s">
        <v>14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16</v>
      </c>
      <c r="B21" s="4" t="s">
        <v>15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17</v>
      </c>
      <c r="B22" s="4" t="s">
        <v>16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18</v>
      </c>
      <c r="B23" s="4" t="s">
        <v>17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19</v>
      </c>
      <c r="B24" s="4" t="s">
        <v>18</v>
      </c>
      <c r="C24" s="3">
        <f>8+10</f>
        <v>18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20</v>
      </c>
      <c r="B25" s="4" t="s">
        <v>21</v>
      </c>
      <c r="C25" s="3">
        <v>11</v>
      </c>
      <c r="D25" s="3" t="s">
        <v>6</v>
      </c>
      <c r="E25" s="3" t="s">
        <v>6</v>
      </c>
      <c r="F25" s="3" t="s">
        <v>6</v>
      </c>
    </row>
    <row r="26" spans="1:6" x14ac:dyDescent="0.25">
      <c r="A26" s="3">
        <v>21</v>
      </c>
      <c r="B26" s="4" t="s">
        <v>22</v>
      </c>
      <c r="C26" s="3">
        <v>47</v>
      </c>
      <c r="D26" s="3" t="s">
        <v>6</v>
      </c>
      <c r="E26" s="3" t="s">
        <v>6</v>
      </c>
      <c r="F26" s="3" t="s">
        <v>6</v>
      </c>
    </row>
    <row r="27" spans="1:6" x14ac:dyDescent="0.25">
      <c r="A27" s="3">
        <v>22</v>
      </c>
      <c r="B27" s="4" t="s">
        <v>25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x14ac:dyDescent="0.25">
      <c r="A28" s="3">
        <v>23</v>
      </c>
      <c r="B28" s="4" t="s">
        <v>33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x14ac:dyDescent="0.25">
      <c r="A29" s="3">
        <v>24</v>
      </c>
      <c r="B29" s="4" t="s">
        <v>34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x14ac:dyDescent="0.25">
      <c r="A30" s="3">
        <v>25</v>
      </c>
      <c r="B30" s="4" t="s">
        <v>35</v>
      </c>
      <c r="C30" s="3" t="s">
        <v>6</v>
      </c>
      <c r="D30" s="3" t="s">
        <v>6</v>
      </c>
      <c r="E30" s="3" t="s">
        <v>6</v>
      </c>
      <c r="F30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6"/>
  <sheetViews>
    <sheetView topLeftCell="A9" workbookViewId="0">
      <selection activeCell="J6" sqref="J6"/>
    </sheetView>
  </sheetViews>
  <sheetFormatPr defaultRowHeight="15" x14ac:dyDescent="0.25"/>
  <cols>
    <col min="1" max="1" width="5.85546875" style="5" bestFit="1" customWidth="1"/>
    <col min="2" max="2" width="19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42</v>
      </c>
      <c r="B3" s="6"/>
      <c r="C3" s="6"/>
      <c r="D3" s="6"/>
      <c r="E3" s="6"/>
      <c r="F3" s="6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43</v>
      </c>
      <c r="C6" s="3" t="s">
        <v>6</v>
      </c>
      <c r="D6" s="3" t="s">
        <v>6</v>
      </c>
      <c r="E6" s="3" t="s">
        <v>6</v>
      </c>
      <c r="F6" s="3">
        <f>2+3+3+3+3+1+2</f>
        <v>17</v>
      </c>
    </row>
    <row r="7" spans="1:6" x14ac:dyDescent="0.25">
      <c r="A7" s="3">
        <v>2</v>
      </c>
      <c r="B7" s="4" t="s">
        <v>44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25">
      <c r="A8" s="3">
        <v>3</v>
      </c>
      <c r="B8" s="4" t="s">
        <v>45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x14ac:dyDescent="0.25">
      <c r="A9" s="3">
        <v>4</v>
      </c>
      <c r="B9" s="4" t="s">
        <v>46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x14ac:dyDescent="0.25">
      <c r="A10" s="3">
        <v>5</v>
      </c>
      <c r="B10" s="4" t="s">
        <v>47</v>
      </c>
      <c r="C10" s="3">
        <v>5</v>
      </c>
      <c r="D10" s="3" t="s">
        <v>6</v>
      </c>
      <c r="E10" s="3" t="s">
        <v>6</v>
      </c>
      <c r="F10" s="3" t="s">
        <v>6</v>
      </c>
    </row>
    <row r="11" spans="1:6" x14ac:dyDescent="0.25">
      <c r="A11" s="3">
        <v>6</v>
      </c>
      <c r="B11" s="4" t="s">
        <v>48</v>
      </c>
      <c r="C11" s="3">
        <v>6</v>
      </c>
      <c r="D11" s="3" t="s">
        <v>6</v>
      </c>
      <c r="E11" s="3" t="s">
        <v>6</v>
      </c>
      <c r="F11" s="3" t="s">
        <v>6</v>
      </c>
    </row>
    <row r="12" spans="1:6" x14ac:dyDescent="0.25">
      <c r="A12" s="3">
        <v>7</v>
      </c>
      <c r="B12" s="4" t="s">
        <v>49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8</v>
      </c>
      <c r="B13" s="4" t="s">
        <v>50</v>
      </c>
      <c r="C13" s="3" t="s">
        <v>6</v>
      </c>
      <c r="D13" s="3" t="s">
        <v>6</v>
      </c>
      <c r="E13" s="3" t="s">
        <v>6</v>
      </c>
      <c r="F13" s="3">
        <v>2</v>
      </c>
    </row>
    <row r="14" spans="1:6" x14ac:dyDescent="0.25">
      <c r="A14" s="3">
        <v>9</v>
      </c>
      <c r="B14" s="4" t="s">
        <v>51</v>
      </c>
      <c r="C14" s="3">
        <v>5</v>
      </c>
      <c r="D14" s="3" t="s">
        <v>6</v>
      </c>
      <c r="E14" s="3" t="s">
        <v>6</v>
      </c>
      <c r="F14" s="3" t="s">
        <v>6</v>
      </c>
    </row>
    <row r="15" spans="1:6" x14ac:dyDescent="0.25">
      <c r="A15" s="3">
        <v>10</v>
      </c>
      <c r="B15" s="4" t="s">
        <v>52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11</v>
      </c>
      <c r="B16" s="4" t="s">
        <v>53</v>
      </c>
      <c r="C16" s="3">
        <v>24</v>
      </c>
      <c r="D16" s="3" t="s">
        <v>6</v>
      </c>
      <c r="E16" s="3" t="s">
        <v>6</v>
      </c>
      <c r="F16" s="3">
        <v>2</v>
      </c>
    </row>
    <row r="17" spans="1:6" x14ac:dyDescent="0.25">
      <c r="A17" s="3">
        <v>12</v>
      </c>
      <c r="B17" s="4" t="s">
        <v>54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x14ac:dyDescent="0.25">
      <c r="A18" s="3">
        <v>13</v>
      </c>
      <c r="B18" s="4" t="s">
        <v>55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14</v>
      </c>
      <c r="B19" s="4" t="s">
        <v>56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15</v>
      </c>
      <c r="B20" s="4" t="s">
        <v>57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16</v>
      </c>
      <c r="B21" s="4" t="s">
        <v>58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17</v>
      </c>
      <c r="B22" s="4" t="s">
        <v>59</v>
      </c>
      <c r="C22" s="3" t="s">
        <v>6</v>
      </c>
      <c r="D22" s="3" t="s">
        <v>6</v>
      </c>
      <c r="E22" s="3" t="s">
        <v>6</v>
      </c>
      <c r="F22" s="3">
        <v>3</v>
      </c>
    </row>
    <row r="23" spans="1:6" x14ac:dyDescent="0.25">
      <c r="A23" s="3">
        <v>18</v>
      </c>
      <c r="B23" s="4" t="s">
        <v>60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19</v>
      </c>
      <c r="B24" s="4" t="s">
        <v>61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20</v>
      </c>
      <c r="B25" s="4" t="s">
        <v>62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x14ac:dyDescent="0.25">
      <c r="A26" s="3">
        <v>21</v>
      </c>
      <c r="B26" s="4" t="s">
        <v>63</v>
      </c>
      <c r="C26" s="3" t="s">
        <v>6</v>
      </c>
      <c r="D26" s="3" t="s">
        <v>6</v>
      </c>
      <c r="E26" s="3" t="s">
        <v>6</v>
      </c>
      <c r="F26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4"/>
  <sheetViews>
    <sheetView workbookViewId="0">
      <selection activeCell="H18" sqref="H18"/>
    </sheetView>
  </sheetViews>
  <sheetFormatPr defaultRowHeight="15" x14ac:dyDescent="0.25"/>
  <cols>
    <col min="1" max="1" width="5.85546875" style="5" bestFit="1" customWidth="1"/>
    <col min="2" max="2" width="19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42</v>
      </c>
      <c r="B3" s="6"/>
      <c r="C3" s="6"/>
      <c r="D3" s="6"/>
      <c r="E3" s="6"/>
      <c r="F3" s="6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43</v>
      </c>
      <c r="C6" s="3" t="s">
        <v>6</v>
      </c>
      <c r="D6" s="3" t="s">
        <v>6</v>
      </c>
      <c r="E6" s="3" t="s">
        <v>6</v>
      </c>
      <c r="F6" s="3">
        <f>1+4</f>
        <v>5</v>
      </c>
    </row>
    <row r="7" spans="1:6" x14ac:dyDescent="0.25">
      <c r="A7" s="3">
        <v>3</v>
      </c>
      <c r="B7" s="4" t="s">
        <v>45</v>
      </c>
      <c r="C7" s="3" t="s">
        <v>6</v>
      </c>
      <c r="D7" s="3" t="s">
        <v>6</v>
      </c>
      <c r="E7" s="3" t="s">
        <v>6</v>
      </c>
      <c r="F7" s="3">
        <f>2+1+1+1+1</f>
        <v>6</v>
      </c>
    </row>
    <row r="8" spans="1:6" x14ac:dyDescent="0.25">
      <c r="A8" s="3">
        <v>4</v>
      </c>
      <c r="B8" s="4" t="s">
        <v>46</v>
      </c>
      <c r="C8" s="3" t="s">
        <v>6</v>
      </c>
      <c r="D8" s="3" t="s">
        <v>6</v>
      </c>
      <c r="E8" s="3" t="s">
        <v>6</v>
      </c>
      <c r="F8" s="3">
        <f>2+1+3.5</f>
        <v>6.5</v>
      </c>
    </row>
    <row r="9" spans="1:6" x14ac:dyDescent="0.25">
      <c r="A9" s="3">
        <v>5</v>
      </c>
      <c r="B9" s="4" t="s">
        <v>47</v>
      </c>
      <c r="C9" s="3" t="s">
        <v>6</v>
      </c>
      <c r="D9" s="3" t="s">
        <v>6</v>
      </c>
      <c r="E9" s="3" t="s">
        <v>6</v>
      </c>
      <c r="F9" s="3">
        <f>1+3.5</f>
        <v>4.5</v>
      </c>
    </row>
    <row r="10" spans="1:6" x14ac:dyDescent="0.25">
      <c r="A10" s="3">
        <v>6</v>
      </c>
      <c r="B10" s="4" t="s">
        <v>48</v>
      </c>
      <c r="C10" s="3" t="s">
        <v>6</v>
      </c>
      <c r="D10" s="3" t="s">
        <v>6</v>
      </c>
      <c r="E10" s="3" t="s">
        <v>6</v>
      </c>
      <c r="F10" s="3">
        <f>14+5</f>
        <v>19</v>
      </c>
    </row>
    <row r="11" spans="1:6" x14ac:dyDescent="0.25">
      <c r="A11" s="3">
        <v>7</v>
      </c>
      <c r="B11" s="4" t="s">
        <v>49</v>
      </c>
      <c r="C11" s="3" t="s">
        <v>6</v>
      </c>
      <c r="D11" s="3" t="s">
        <v>6</v>
      </c>
      <c r="E11" s="3" t="s">
        <v>6</v>
      </c>
      <c r="F11" s="3">
        <f>5+2</f>
        <v>7</v>
      </c>
    </row>
    <row r="12" spans="1:6" x14ac:dyDescent="0.25">
      <c r="A12" s="3">
        <v>8</v>
      </c>
      <c r="B12" s="4" t="s">
        <v>50</v>
      </c>
      <c r="C12" s="3" t="s">
        <v>6</v>
      </c>
      <c r="D12" s="3" t="s">
        <v>6</v>
      </c>
      <c r="E12" s="3" t="s">
        <v>6</v>
      </c>
      <c r="F12" s="3">
        <f>6+4.5+2</f>
        <v>12.5</v>
      </c>
    </row>
    <row r="13" spans="1:6" x14ac:dyDescent="0.25">
      <c r="A13" s="3">
        <v>9</v>
      </c>
      <c r="B13" s="4" t="s">
        <v>52</v>
      </c>
      <c r="C13" s="3" t="s">
        <v>6</v>
      </c>
      <c r="D13" s="3" t="s">
        <v>6</v>
      </c>
      <c r="E13" s="3" t="s">
        <v>6</v>
      </c>
      <c r="F13" s="3">
        <f>14+1</f>
        <v>15</v>
      </c>
    </row>
    <row r="14" spans="1:6" x14ac:dyDescent="0.25">
      <c r="A14" s="3">
        <v>10</v>
      </c>
      <c r="B14" s="4" t="s">
        <v>53</v>
      </c>
      <c r="C14" s="3">
        <v>6</v>
      </c>
      <c r="D14" s="3" t="s">
        <v>6</v>
      </c>
      <c r="E14" s="3" t="s">
        <v>6</v>
      </c>
      <c r="F14" s="3" t="s">
        <v>6</v>
      </c>
    </row>
    <row r="15" spans="1:6" x14ac:dyDescent="0.25">
      <c r="A15" s="3">
        <v>11</v>
      </c>
      <c r="B15" s="4" t="s">
        <v>55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12</v>
      </c>
      <c r="B16" s="4" t="s">
        <v>57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13</v>
      </c>
      <c r="B17" s="4" t="s">
        <v>58</v>
      </c>
      <c r="C17" s="3">
        <v>5</v>
      </c>
      <c r="D17" s="3" t="s">
        <v>6</v>
      </c>
      <c r="E17" s="3" t="s">
        <v>6</v>
      </c>
      <c r="F17" s="3">
        <f>6+5+2</f>
        <v>13</v>
      </c>
    </row>
    <row r="18" spans="1:6" x14ac:dyDescent="0.25">
      <c r="A18" s="3">
        <v>14</v>
      </c>
      <c r="B18" s="4" t="s">
        <v>59</v>
      </c>
      <c r="C18" s="3">
        <v>5</v>
      </c>
      <c r="D18" s="3" t="s">
        <v>6</v>
      </c>
      <c r="E18" s="3" t="s">
        <v>6</v>
      </c>
      <c r="F18" s="3">
        <f>6+4+2</f>
        <v>12</v>
      </c>
    </row>
    <row r="19" spans="1:6" x14ac:dyDescent="0.25">
      <c r="A19" s="3">
        <v>15</v>
      </c>
      <c r="B19" s="4" t="s">
        <v>60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x14ac:dyDescent="0.25">
      <c r="A20" s="3">
        <v>16</v>
      </c>
      <c r="B20" s="4" t="s">
        <v>64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17</v>
      </c>
      <c r="B21" s="4" t="s">
        <v>65</v>
      </c>
      <c r="C21" s="3" t="s">
        <v>6</v>
      </c>
      <c r="D21" s="3" t="s">
        <v>6</v>
      </c>
      <c r="E21" s="3" t="s">
        <v>6</v>
      </c>
      <c r="F21" s="3">
        <f>1</f>
        <v>1</v>
      </c>
    </row>
    <row r="22" spans="1:6" x14ac:dyDescent="0.25">
      <c r="A22" s="3">
        <v>18</v>
      </c>
      <c r="B22" s="4" t="s">
        <v>66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19</v>
      </c>
      <c r="B23" s="4" t="s">
        <v>62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5">
        <v>20</v>
      </c>
      <c r="B24" s="2" t="s">
        <v>67</v>
      </c>
      <c r="C24" s="3" t="s">
        <v>6</v>
      </c>
      <c r="D24" s="3" t="s">
        <v>6</v>
      </c>
      <c r="E24" s="3" t="s">
        <v>6</v>
      </c>
      <c r="F24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5"/>
  <sheetViews>
    <sheetView workbookViewId="0">
      <selection activeCell="H18" sqref="H18"/>
    </sheetView>
  </sheetViews>
  <sheetFormatPr defaultRowHeight="15" x14ac:dyDescent="0.25"/>
  <cols>
    <col min="1" max="1" width="5.85546875" style="5" bestFit="1" customWidth="1"/>
    <col min="2" max="2" width="19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2.7109375" style="5" customWidth="1"/>
    <col min="7" max="16384" width="9.140625" style="2"/>
  </cols>
  <sheetData>
    <row r="2" spans="1:6" x14ac:dyDescent="0.25">
      <c r="A2" s="6" t="s">
        <v>40</v>
      </c>
      <c r="B2" s="6"/>
      <c r="C2" s="6"/>
      <c r="D2" s="6"/>
      <c r="E2" s="6"/>
      <c r="F2" s="6"/>
    </row>
    <row r="3" spans="1:6" x14ac:dyDescent="0.25">
      <c r="A3" s="6" t="s">
        <v>42</v>
      </c>
      <c r="B3" s="6"/>
      <c r="C3" s="6"/>
      <c r="D3" s="6"/>
      <c r="E3" s="6"/>
      <c r="F3" s="6"/>
    </row>
    <row r="5" spans="1:6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4</v>
      </c>
    </row>
    <row r="6" spans="1:6" x14ac:dyDescent="0.25">
      <c r="A6" s="3">
        <v>1</v>
      </c>
      <c r="B6" s="4" t="s">
        <v>43</v>
      </c>
      <c r="C6" s="3">
        <v>5</v>
      </c>
      <c r="D6" s="3" t="s">
        <v>6</v>
      </c>
      <c r="E6" s="3" t="s">
        <v>6</v>
      </c>
      <c r="F6" s="3">
        <f>5</f>
        <v>5</v>
      </c>
    </row>
    <row r="7" spans="1:6" x14ac:dyDescent="0.25">
      <c r="A7" s="3">
        <v>3</v>
      </c>
      <c r="B7" s="4" t="s">
        <v>45</v>
      </c>
      <c r="C7" s="3">
        <f>5+5</f>
        <v>10</v>
      </c>
      <c r="D7" s="3" t="s">
        <v>6</v>
      </c>
      <c r="E7" s="3" t="s">
        <v>6</v>
      </c>
      <c r="F7" s="3">
        <f>2+6+10</f>
        <v>18</v>
      </c>
    </row>
    <row r="8" spans="1:6" x14ac:dyDescent="0.25">
      <c r="A8" s="3">
        <v>4</v>
      </c>
      <c r="B8" s="4" t="s">
        <v>46</v>
      </c>
      <c r="C8" s="3" t="s">
        <v>6</v>
      </c>
      <c r="D8" s="3" t="s">
        <v>6</v>
      </c>
      <c r="E8" s="3" t="s">
        <v>6</v>
      </c>
      <c r="F8" s="3">
        <f>4+4</f>
        <v>8</v>
      </c>
    </row>
    <row r="9" spans="1:6" x14ac:dyDescent="0.25">
      <c r="A9" s="3">
        <v>5</v>
      </c>
      <c r="B9" s="4" t="s">
        <v>47</v>
      </c>
      <c r="C9" s="3" t="s">
        <v>6</v>
      </c>
      <c r="D9" s="3" t="s">
        <v>6</v>
      </c>
      <c r="E9" s="3" t="s">
        <v>6</v>
      </c>
      <c r="F9" s="3">
        <f>4+4+10</f>
        <v>18</v>
      </c>
    </row>
    <row r="10" spans="1:6" x14ac:dyDescent="0.25">
      <c r="A10" s="3">
        <v>6</v>
      </c>
      <c r="B10" s="4" t="s">
        <v>48</v>
      </c>
      <c r="C10" s="3" t="s">
        <v>6</v>
      </c>
      <c r="D10" s="3" t="s">
        <v>6</v>
      </c>
      <c r="E10" s="3" t="s">
        <v>6</v>
      </c>
      <c r="F10" s="3">
        <f>6.5+4.5</f>
        <v>11</v>
      </c>
    </row>
    <row r="11" spans="1:6" x14ac:dyDescent="0.25">
      <c r="A11" s="3">
        <v>7</v>
      </c>
      <c r="B11" s="4" t="s">
        <v>52</v>
      </c>
      <c r="C11" s="3" t="s">
        <v>6</v>
      </c>
      <c r="D11" s="3" t="s">
        <v>6</v>
      </c>
      <c r="E11" s="3" t="s">
        <v>6</v>
      </c>
      <c r="F11" s="3">
        <f>4+4</f>
        <v>8</v>
      </c>
    </row>
    <row r="12" spans="1:6" x14ac:dyDescent="0.25">
      <c r="A12" s="3">
        <v>8</v>
      </c>
      <c r="B12" s="4" t="s">
        <v>58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x14ac:dyDescent="0.25">
      <c r="A13" s="3">
        <v>9</v>
      </c>
      <c r="B13" s="4" t="s">
        <v>65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x14ac:dyDescent="0.25">
      <c r="A14" s="3">
        <v>10</v>
      </c>
      <c r="B14" s="4" t="s">
        <v>66</v>
      </c>
      <c r="C14" s="3" t="s">
        <v>6</v>
      </c>
      <c r="D14" s="3" t="s">
        <v>6</v>
      </c>
      <c r="E14" s="3" t="s">
        <v>6</v>
      </c>
      <c r="F14" s="3">
        <f>4+4+1</f>
        <v>9</v>
      </c>
    </row>
    <row r="15" spans="1:6" x14ac:dyDescent="0.25">
      <c r="A15" s="3">
        <v>11</v>
      </c>
      <c r="B15" s="4" t="s">
        <v>62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x14ac:dyDescent="0.25">
      <c r="A16" s="3">
        <v>12</v>
      </c>
      <c r="B16" s="4" t="s">
        <v>67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x14ac:dyDescent="0.25">
      <c r="A17" s="3">
        <v>13</v>
      </c>
      <c r="B17" s="4" t="s">
        <v>68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x14ac:dyDescent="0.25">
      <c r="A18" s="3">
        <v>14</v>
      </c>
      <c r="B18" s="4" t="s">
        <v>69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x14ac:dyDescent="0.25">
      <c r="A19" s="3">
        <v>15</v>
      </c>
      <c r="B19" s="4" t="s">
        <v>70</v>
      </c>
      <c r="C19" s="3" t="s">
        <v>6</v>
      </c>
      <c r="D19" s="3" t="s">
        <v>6</v>
      </c>
      <c r="E19" s="3">
        <v>10</v>
      </c>
      <c r="F19" s="3" t="s">
        <v>6</v>
      </c>
    </row>
    <row r="20" spans="1:6" x14ac:dyDescent="0.25">
      <c r="A20" s="3">
        <v>16</v>
      </c>
      <c r="B20" s="4" t="s">
        <v>71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x14ac:dyDescent="0.25">
      <c r="A21" s="3">
        <v>17</v>
      </c>
      <c r="B21" s="4" t="s">
        <v>72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x14ac:dyDescent="0.25">
      <c r="A22" s="3">
        <v>18</v>
      </c>
      <c r="B22" s="4" t="s">
        <v>73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x14ac:dyDescent="0.25">
      <c r="A23" s="3">
        <v>19</v>
      </c>
      <c r="B23" s="4" t="s">
        <v>74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x14ac:dyDescent="0.25">
      <c r="A24" s="3">
        <v>20</v>
      </c>
      <c r="B24" s="4" t="s">
        <v>75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x14ac:dyDescent="0.25">
      <c r="A25" s="3">
        <v>21</v>
      </c>
      <c r="B25" s="4" t="s">
        <v>76</v>
      </c>
      <c r="C25" s="3" t="s">
        <v>6</v>
      </c>
      <c r="D25" s="3" t="s">
        <v>6</v>
      </c>
      <c r="E25" s="3" t="s">
        <v>6</v>
      </c>
      <c r="F25" s="3" t="s">
        <v>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4"/>
  <sheetViews>
    <sheetView workbookViewId="0">
      <selection activeCell="J15" sqref="J15"/>
    </sheetView>
  </sheetViews>
  <sheetFormatPr defaultRowHeight="15" x14ac:dyDescent="0.25"/>
  <cols>
    <col min="1" max="1" width="5.85546875" style="5" bestFit="1" customWidth="1"/>
    <col min="2" max="2" width="20.7109375" style="2" bestFit="1" customWidth="1"/>
    <col min="3" max="3" width="14.28515625" style="5" bestFit="1" customWidth="1"/>
    <col min="4" max="4" width="21.140625" style="5" bestFit="1" customWidth="1"/>
    <col min="5" max="5" width="15" style="5" bestFit="1" customWidth="1"/>
    <col min="6" max="6" width="15" style="5" customWidth="1"/>
    <col min="7" max="7" width="12.7109375" style="5" customWidth="1"/>
    <col min="8" max="16384" width="9.140625" style="2"/>
  </cols>
  <sheetData>
    <row r="2" spans="1:7" x14ac:dyDescent="0.25">
      <c r="A2" s="6" t="s">
        <v>40</v>
      </c>
      <c r="B2" s="6"/>
      <c r="C2" s="6"/>
      <c r="D2" s="6"/>
      <c r="E2" s="6"/>
      <c r="F2" s="6"/>
      <c r="G2" s="6"/>
    </row>
    <row r="3" spans="1:7" x14ac:dyDescent="0.25">
      <c r="A3" s="6" t="s">
        <v>42</v>
      </c>
      <c r="B3" s="6"/>
      <c r="C3" s="6"/>
      <c r="D3" s="6"/>
      <c r="E3" s="6"/>
      <c r="F3" s="6"/>
      <c r="G3" s="6"/>
    </row>
    <row r="5" spans="1:7" ht="24" customHeight="1" x14ac:dyDescent="0.25">
      <c r="A5" s="1" t="s">
        <v>0</v>
      </c>
      <c r="B5" s="1" t="s">
        <v>1</v>
      </c>
      <c r="C5" s="1" t="s">
        <v>2</v>
      </c>
      <c r="D5" s="1" t="s">
        <v>29</v>
      </c>
      <c r="E5" s="1" t="s">
        <v>3</v>
      </c>
      <c r="F5" s="1" t="s">
        <v>77</v>
      </c>
      <c r="G5" s="1" t="s">
        <v>4</v>
      </c>
    </row>
    <row r="6" spans="1:7" x14ac:dyDescent="0.25">
      <c r="A6" s="3">
        <v>1</v>
      </c>
      <c r="B6" s="4" t="s">
        <v>43</v>
      </c>
      <c r="C6" s="3" t="s">
        <v>6</v>
      </c>
      <c r="D6" s="3" t="s">
        <v>6</v>
      </c>
      <c r="E6" s="3" t="s">
        <v>6</v>
      </c>
      <c r="F6" s="3">
        <f>4+14+7+4+30</f>
        <v>59</v>
      </c>
      <c r="G6" s="3" t="s">
        <v>6</v>
      </c>
    </row>
    <row r="7" spans="1:7" x14ac:dyDescent="0.25">
      <c r="A7" s="3">
        <v>2</v>
      </c>
      <c r="B7" s="4" t="s">
        <v>45</v>
      </c>
      <c r="C7" s="3">
        <v>14</v>
      </c>
      <c r="D7" s="3" t="s">
        <v>6</v>
      </c>
      <c r="E7" s="3" t="s">
        <v>6</v>
      </c>
      <c r="F7" s="3" t="s">
        <v>6</v>
      </c>
      <c r="G7" s="3" t="s">
        <v>6</v>
      </c>
    </row>
    <row r="8" spans="1:7" x14ac:dyDescent="0.25">
      <c r="A8" s="3">
        <v>3</v>
      </c>
      <c r="B8" s="4" t="s">
        <v>46</v>
      </c>
      <c r="C8" s="3" t="s">
        <v>6</v>
      </c>
      <c r="D8" s="3" t="s">
        <v>6</v>
      </c>
      <c r="E8" s="3" t="s">
        <v>6</v>
      </c>
      <c r="F8" s="3" t="s">
        <v>6</v>
      </c>
      <c r="G8" s="3" t="s">
        <v>6</v>
      </c>
    </row>
    <row r="9" spans="1:7" x14ac:dyDescent="0.25">
      <c r="A9" s="3">
        <v>4</v>
      </c>
      <c r="B9" s="4" t="s">
        <v>47</v>
      </c>
      <c r="C9" s="3">
        <v>10</v>
      </c>
      <c r="D9" s="3" t="s">
        <v>6</v>
      </c>
      <c r="E9" s="3" t="s">
        <v>6</v>
      </c>
      <c r="F9" s="3" t="s">
        <v>6</v>
      </c>
      <c r="G9" s="3" t="s">
        <v>6</v>
      </c>
    </row>
    <row r="10" spans="1:7" x14ac:dyDescent="0.25">
      <c r="A10" s="3">
        <v>5</v>
      </c>
      <c r="B10" s="4" t="s">
        <v>48</v>
      </c>
      <c r="C10" s="3" t="s">
        <v>6</v>
      </c>
      <c r="D10" s="3" t="s">
        <v>6</v>
      </c>
      <c r="E10" s="3" t="s">
        <v>6</v>
      </c>
      <c r="F10" s="3" t="s">
        <v>6</v>
      </c>
      <c r="G10" s="3" t="s">
        <v>6</v>
      </c>
    </row>
    <row r="11" spans="1:7" x14ac:dyDescent="0.25">
      <c r="A11" s="3">
        <v>6</v>
      </c>
      <c r="B11" s="4" t="s">
        <v>52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</row>
    <row r="12" spans="1:7" x14ac:dyDescent="0.25">
      <c r="A12" s="3">
        <v>7</v>
      </c>
      <c r="B12" s="4" t="s">
        <v>58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</row>
    <row r="13" spans="1:7" x14ac:dyDescent="0.25">
      <c r="A13" s="3">
        <v>8</v>
      </c>
      <c r="B13" s="4" t="s">
        <v>65</v>
      </c>
      <c r="C13" s="3">
        <v>18.5</v>
      </c>
      <c r="D13" s="3" t="s">
        <v>6</v>
      </c>
      <c r="E13" s="3" t="s">
        <v>6</v>
      </c>
      <c r="F13" s="3" t="s">
        <v>6</v>
      </c>
      <c r="G13" s="3">
        <v>10</v>
      </c>
    </row>
    <row r="14" spans="1:7" x14ac:dyDescent="0.25">
      <c r="A14" s="3">
        <v>9</v>
      </c>
      <c r="B14" s="4" t="s">
        <v>66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</row>
    <row r="15" spans="1:7" x14ac:dyDescent="0.25">
      <c r="A15" s="3">
        <v>10</v>
      </c>
      <c r="B15" s="4" t="s">
        <v>62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</row>
    <row r="16" spans="1:7" x14ac:dyDescent="0.25">
      <c r="A16" s="3">
        <v>11</v>
      </c>
      <c r="B16" s="4" t="s">
        <v>68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</row>
    <row r="17" spans="1:7" x14ac:dyDescent="0.25">
      <c r="A17" s="3">
        <v>12</v>
      </c>
      <c r="B17" s="4" t="s">
        <v>74</v>
      </c>
      <c r="C17" s="3" t="s">
        <v>6</v>
      </c>
      <c r="D17" s="3" t="s">
        <v>6</v>
      </c>
      <c r="E17" s="3">
        <v>10</v>
      </c>
      <c r="F17" s="3" t="s">
        <v>6</v>
      </c>
      <c r="G17" s="3" t="s">
        <v>6</v>
      </c>
    </row>
    <row r="18" spans="1:7" x14ac:dyDescent="0.25">
      <c r="A18" s="3">
        <v>13</v>
      </c>
      <c r="B18" s="4" t="s">
        <v>78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</row>
    <row r="19" spans="1:7" x14ac:dyDescent="0.25">
      <c r="A19" s="3">
        <v>14</v>
      </c>
      <c r="B19" s="4" t="s">
        <v>79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</row>
    <row r="20" spans="1:7" x14ac:dyDescent="0.25">
      <c r="A20" s="3">
        <v>15</v>
      </c>
      <c r="B20" s="4" t="s">
        <v>81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</row>
    <row r="21" spans="1:7" x14ac:dyDescent="0.25">
      <c r="A21" s="3">
        <v>16</v>
      </c>
      <c r="B21" s="4" t="s">
        <v>71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</row>
    <row r="22" spans="1:7" x14ac:dyDescent="0.25">
      <c r="A22" s="3">
        <v>17</v>
      </c>
      <c r="B22" s="4" t="s">
        <v>72</v>
      </c>
      <c r="C22" s="3" t="s">
        <v>6</v>
      </c>
      <c r="D22" s="3" t="s">
        <v>6</v>
      </c>
      <c r="E22" s="3">
        <v>10</v>
      </c>
      <c r="F22" s="3" t="s">
        <v>6</v>
      </c>
      <c r="G22" s="3" t="s">
        <v>6</v>
      </c>
    </row>
    <row r="23" spans="1:7" x14ac:dyDescent="0.25">
      <c r="A23" s="3">
        <v>18</v>
      </c>
      <c r="B23" s="4" t="s">
        <v>80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</row>
    <row r="24" spans="1:7" x14ac:dyDescent="0.25">
      <c r="A24" s="3">
        <v>19</v>
      </c>
      <c r="B24" s="4" t="s">
        <v>75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</row>
  </sheetData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2017-2018</vt:lpstr>
      <vt:lpstr>2018-19</vt:lpstr>
      <vt:lpstr>2019-20</vt:lpstr>
      <vt:lpstr>2020-21</vt:lpstr>
      <vt:lpstr>2021-22</vt:lpstr>
      <vt:lpstr>Tea 17-18</vt:lpstr>
      <vt:lpstr>Tea 18-19</vt:lpstr>
      <vt:lpstr>Tea 19-20</vt:lpstr>
      <vt:lpstr>Tea 20-21</vt:lpstr>
      <vt:lpstr>Tea 21-22</vt:lpstr>
      <vt:lpstr>'2017-2018'!Print_Area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2023-01-16T13:13:50Z</dcterms:modified>
</cp:coreProperties>
</file>